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My Drive\Finance\"/>
    </mc:Choice>
  </mc:AlternateContent>
  <xr:revisionPtr revIDLastSave="0" documentId="13_ncr:1_{5EEC96EE-426A-47B9-815E-37DACB7F5169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10" i="1" s="1"/>
  <c r="E10" i="1"/>
  <c r="H9" i="1" l="1"/>
  <c r="D5" i="1" l="1"/>
  <c r="C10" i="1"/>
  <c r="D6" i="1" l="1"/>
  <c r="D15" i="1" s="1"/>
  <c r="D14" i="1" l="1"/>
  <c r="D7" i="1" l="1"/>
  <c r="D16" i="1" l="1"/>
  <c r="D8" i="1"/>
  <c r="D10" i="1" s="1"/>
  <c r="F5" i="1"/>
  <c r="D17" i="1" l="1"/>
  <c r="D18" i="1"/>
  <c r="F6" i="1"/>
  <c r="F7" i="1" s="1"/>
  <c r="F10" i="1" l="1"/>
  <c r="F8" i="1"/>
  <c r="F17" i="1" s="1"/>
  <c r="H17" i="1" s="1"/>
  <c r="F14" i="1"/>
  <c r="H14" i="1" s="1"/>
  <c r="F15" i="1"/>
  <c r="H15" i="1" s="1"/>
  <c r="F16" i="1"/>
  <c r="H16" i="1" s="1"/>
  <c r="F18" i="1"/>
  <c r="H18" i="1" s="1"/>
</calcChain>
</file>

<file path=xl/sharedStrings.xml><?xml version="1.0" encoding="utf-8"?>
<sst xmlns="http://schemas.openxmlformats.org/spreadsheetml/2006/main" count="21" uniqueCount="21">
  <si>
    <t>Totals</t>
  </si>
  <si>
    <t>Input your current</t>
  </si>
  <si>
    <t>annual salary here:</t>
  </si>
  <si>
    <t>TB Offer</t>
  </si>
  <si>
    <t>PSAC Ask</t>
  </si>
  <si>
    <t xml:space="preserve">Top rate at </t>
  </si>
  <si>
    <t>PM1</t>
  </si>
  <si>
    <t>PM2</t>
  </si>
  <si>
    <t>PM3</t>
  </si>
  <si>
    <t>As of October 2026</t>
  </si>
  <si>
    <t>As of June 2027</t>
  </si>
  <si>
    <t>As of June 2028</t>
  </si>
  <si>
    <t>As of June 2036</t>
  </si>
  <si>
    <t>As of June 2029</t>
  </si>
  <si>
    <t>How much it costs you to accept the TB offer vs the PSAC ask on each date?</t>
  </si>
  <si>
    <t>-</t>
  </si>
  <si>
    <t>1 Day</t>
  </si>
  <si>
    <t>3 Days</t>
  </si>
  <si>
    <t>8 Days</t>
  </si>
  <si>
    <t>Cost of Striking</t>
  </si>
  <si>
    <t>All numbers are approximate and intended to easily demonstrate what your Union is working to do for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</si>
</sst>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$&quot;#,##0_);[Red]\(&quot;$&quot;#,##0\)"/>
    <numFmt numFmtId="165" formatCode="_(&quot;$&quot;* #,##0.00_);_(&quot;$&quot;* \(#,##0.00\);_(&quot;$&quot;* &quot;-&quot;??_);_(@_)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7" fontId="0" fillId="0" borderId="0" xfId="0" applyNumberFormat="1"/>
    <xf numFmtId="165" fontId="0" fillId="0" borderId="0" xfId="1" applyFont="1"/>
    <xf numFmtId="10" fontId="0" fillId="0" borderId="0" xfId="2" applyNumberFormat="1" applyFont="1"/>
    <xf numFmtId="166" fontId="0" fillId="0" borderId="0" xfId="0" applyNumberFormat="1"/>
    <xf numFmtId="10" fontId="0" fillId="0" borderId="0" xfId="0" applyNumberFormat="1"/>
    <xf numFmtId="165" fontId="0" fillId="0" borderId="0" xfId="0" applyNumberFormat="1"/>
    <xf numFmtId="164" fontId="0" fillId="0" borderId="0" xfId="0" applyNumberFormat="1"/>
    <xf numFmtId="165" fontId="0" fillId="0" borderId="0" xfId="1" applyFont="1" applyFill="1"/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1" xfId="0" applyFill="1" applyBorder="1" applyAlignment="1">
      <alignment horizontal="center"/>
    </xf>
    <xf numFmtId="0" fontId="3" fillId="0" borderId="0" xfId="0" applyFont="1"/>
    <xf numFmtId="10" fontId="0" fillId="0" borderId="0" xfId="2" applyNumberFormat="1" applyFont="1" applyFill="1"/>
    <xf numFmtId="166" fontId="0" fillId="0" borderId="0" xfId="2" applyNumberFormat="1" applyFont="1" applyFill="1"/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0" xfId="1" applyFont="1" applyFill="1"/>
    <xf numFmtId="165" fontId="5" fillId="0" borderId="0" xfId="1" applyFont="1" applyFill="1"/>
    <xf numFmtId="0" fontId="5" fillId="0" borderId="0" xfId="0" applyFont="1"/>
    <xf numFmtId="165" fontId="5" fillId="0" borderId="0" xfId="1" applyFont="1"/>
    <xf numFmtId="44" fontId="5" fillId="0" borderId="0" xfId="0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B4" sqref="B4"/>
    </sheetView>
  </sheetViews>
  <sheetFormatPr defaultRowHeight="15" x14ac:dyDescent="0.25"/>
  <cols>
    <col min="1" max="1" width="13.42578125" customWidth="1"/>
    <col min="2" max="2" width="18" customWidth="1"/>
    <col min="3" max="3" width="10.5703125" bestFit="1" customWidth="1"/>
    <col min="4" max="4" width="12" customWidth="1"/>
    <col min="6" max="7" width="14.28515625" customWidth="1"/>
    <col min="8" max="8" width="17" customWidth="1"/>
    <col min="9" max="9" width="14.28515625" customWidth="1"/>
    <col min="11" max="11" width="11.5703125" style="2" bestFit="1" customWidth="1"/>
    <col min="13" max="13" width="13.85546875" customWidth="1"/>
    <col min="16" max="16" width="6.28515625" customWidth="1"/>
    <col min="17" max="17" width="10.28515625" customWidth="1"/>
  </cols>
  <sheetData>
    <row r="1" spans="1:13" x14ac:dyDescent="0.25">
      <c r="C1" s="10" t="s">
        <v>3</v>
      </c>
      <c r="D1" s="10"/>
      <c r="E1" t="s">
        <v>4</v>
      </c>
      <c r="G1" s="15" t="s">
        <v>5</v>
      </c>
      <c r="H1" s="16">
        <v>45464</v>
      </c>
      <c r="K1" s="8"/>
    </row>
    <row r="2" spans="1:13" x14ac:dyDescent="0.25">
      <c r="B2" s="9" t="s">
        <v>1</v>
      </c>
      <c r="G2" s="15" t="s">
        <v>6</v>
      </c>
      <c r="H2" s="15">
        <v>69106</v>
      </c>
      <c r="K2" s="8"/>
    </row>
    <row r="3" spans="1:13" ht="15.75" thickBot="1" x14ac:dyDescent="0.3">
      <c r="B3" s="9" t="s">
        <v>2</v>
      </c>
      <c r="G3" s="15" t="s">
        <v>7</v>
      </c>
      <c r="H3" s="15">
        <v>74180</v>
      </c>
      <c r="K3" s="8"/>
    </row>
    <row r="4" spans="1:13" ht="15.75" thickBot="1" x14ac:dyDescent="0.3">
      <c r="A4" s="1">
        <v>45464</v>
      </c>
      <c r="B4" s="11">
        <v>69106</v>
      </c>
      <c r="G4" s="15" t="s">
        <v>8</v>
      </c>
      <c r="H4" s="15">
        <v>79511</v>
      </c>
      <c r="K4" s="8"/>
    </row>
    <row r="5" spans="1:13" x14ac:dyDescent="0.25">
      <c r="A5" s="1">
        <v>45829</v>
      </c>
      <c r="C5" s="3">
        <v>0.02</v>
      </c>
      <c r="D5" s="2">
        <f>SUM(B4+C5*B4)</f>
        <v>70488.12</v>
      </c>
      <c r="E5" s="3">
        <v>4.7500000000000001E-2</v>
      </c>
      <c r="F5" s="2">
        <f>SUM(B4+E5*B4)</f>
        <v>72388.535000000003</v>
      </c>
      <c r="G5" s="2"/>
      <c r="H5" s="2"/>
      <c r="I5" s="2"/>
      <c r="J5" s="13"/>
      <c r="K5" s="8"/>
      <c r="L5" s="14"/>
      <c r="M5" s="8"/>
    </row>
    <row r="6" spans="1:13" x14ac:dyDescent="0.25">
      <c r="A6" s="1">
        <v>46194</v>
      </c>
      <c r="C6" s="3">
        <v>5.0000000000000001E-3</v>
      </c>
      <c r="D6" s="2">
        <f>SUM(D5+C6*D5)</f>
        <v>70840.560599999997</v>
      </c>
      <c r="E6" s="3">
        <v>4.7500000000000001E-2</v>
      </c>
      <c r="F6" s="2">
        <f>SUM(F5+E6*F5)</f>
        <v>75826.990412500003</v>
      </c>
      <c r="G6" s="20" t="s">
        <v>19</v>
      </c>
      <c r="H6" s="21"/>
      <c r="I6" s="2"/>
      <c r="J6" s="13"/>
      <c r="K6" s="8"/>
      <c r="L6" s="14"/>
      <c r="M6" s="8"/>
    </row>
    <row r="7" spans="1:13" x14ac:dyDescent="0.25">
      <c r="A7" s="1">
        <v>46559</v>
      </c>
      <c r="C7" s="3">
        <v>5.0000000000000001E-3</v>
      </c>
      <c r="D7" s="2">
        <f>SUM(D6+C7*D6)</f>
        <v>71194.76340299999</v>
      </c>
      <c r="E7" s="3">
        <v>4.7500000000000001E-2</v>
      </c>
      <c r="F7" s="2">
        <f>SUM(F6+E7*F6)</f>
        <v>79428.772457093757</v>
      </c>
      <c r="G7" s="20"/>
      <c r="H7" s="21"/>
      <c r="I7" s="2"/>
      <c r="J7" s="13"/>
      <c r="K7" s="8"/>
      <c r="L7" s="14"/>
      <c r="M7" s="8"/>
    </row>
    <row r="8" spans="1:13" x14ac:dyDescent="0.25">
      <c r="A8" s="1">
        <v>46915</v>
      </c>
      <c r="C8" s="3">
        <v>5.0000000000000001E-3</v>
      </c>
      <c r="D8" s="2">
        <f>SUM(D7+C8*D7)</f>
        <v>71550.737220014984</v>
      </c>
      <c r="E8" s="3" t="s">
        <v>15</v>
      </c>
      <c r="F8" s="6">
        <f>SUM(F7)</f>
        <v>79428.772457093757</v>
      </c>
      <c r="G8" s="22" t="s">
        <v>16</v>
      </c>
      <c r="H8" s="20">
        <f>SUM(B4*(7.5/1950)*0.6-(100))</f>
        <v>59.475384615384627</v>
      </c>
      <c r="J8" s="13"/>
      <c r="K8" s="8"/>
    </row>
    <row r="9" spans="1:13" x14ac:dyDescent="0.25">
      <c r="A9" s="1"/>
      <c r="G9" s="20" t="s">
        <v>17</v>
      </c>
      <c r="H9" s="23">
        <f>SUM(3*H8)</f>
        <v>178.42615384615388</v>
      </c>
      <c r="J9" s="13"/>
      <c r="K9" s="8"/>
    </row>
    <row r="10" spans="1:13" x14ac:dyDescent="0.25">
      <c r="A10" s="1" t="s">
        <v>0</v>
      </c>
      <c r="C10" s="5">
        <f>SUM(C5:C8)</f>
        <v>3.5000000000000003E-2</v>
      </c>
      <c r="D10" s="3">
        <f>SUM((D8/B4)-1)</f>
        <v>3.5376627499999813E-2</v>
      </c>
      <c r="E10" s="4">
        <f>SUM(E5:E8)</f>
        <v>0.14250000000000002</v>
      </c>
      <c r="F10" s="3">
        <f>SUM((F7/B4)-1)</f>
        <v>0.14937592187500015</v>
      </c>
      <c r="G10" s="20" t="s">
        <v>18</v>
      </c>
      <c r="H10" s="23">
        <f>SUM(8*H8)</f>
        <v>475.80307692307701</v>
      </c>
      <c r="I10" s="3"/>
      <c r="J10" s="13"/>
      <c r="K10" s="13"/>
      <c r="L10" s="4"/>
      <c r="M10" s="13"/>
    </row>
    <row r="11" spans="1:13" x14ac:dyDescent="0.25">
      <c r="K11" s="8"/>
    </row>
    <row r="12" spans="1:13" ht="15" customHeight="1" x14ac:dyDescent="0.25">
      <c r="D12" s="17"/>
      <c r="E12" s="17"/>
      <c r="F12" s="17"/>
      <c r="G12" s="17"/>
      <c r="H12" s="18" t="s">
        <v>14</v>
      </c>
    </row>
    <row r="14" spans="1:13" x14ac:dyDescent="0.25">
      <c r="A14" t="s">
        <v>9</v>
      </c>
      <c r="D14" s="8">
        <f>SUM((D5-B4)+((D6-B4)*(3/12)))</f>
        <v>1815.7601499999946</v>
      </c>
      <c r="F14" s="8">
        <f>SUM((F5-B4)+((F6-B4)*(3/12)))</f>
        <v>4962.7826031250042</v>
      </c>
      <c r="G14" s="8"/>
      <c r="H14" s="19">
        <f>SUM(F14-D14)</f>
        <v>3147.0224531250096</v>
      </c>
      <c r="I14" s="8"/>
      <c r="M14" s="8"/>
    </row>
    <row r="15" spans="1:13" x14ac:dyDescent="0.25">
      <c r="A15" t="s">
        <v>10</v>
      </c>
      <c r="D15" s="8">
        <f>SUM((D5-B4)+((D6-B4)))</f>
        <v>3116.6805999999924</v>
      </c>
      <c r="F15" s="8">
        <f>SUM((F5-B4)+((F6-B4)))</f>
        <v>10003.525412500006</v>
      </c>
      <c r="G15" s="8"/>
      <c r="H15" s="19">
        <f>SUM(F15-D15)</f>
        <v>6886.8448125000141</v>
      </c>
      <c r="I15" s="8"/>
      <c r="M15" s="8"/>
    </row>
    <row r="16" spans="1:13" x14ac:dyDescent="0.25">
      <c r="A16" t="s">
        <v>11</v>
      </c>
      <c r="D16" s="8">
        <f>SUM((D5-B4)+(D6-B4)+(D7-B4))</f>
        <v>5205.4440029999823</v>
      </c>
      <c r="F16" s="8">
        <f>SUM((F5-B4)+(F6-B4)+(F7-B4))</f>
        <v>20326.297869593764</v>
      </c>
      <c r="G16" s="8"/>
      <c r="H16" s="19">
        <f>SUM(F16-D16)</f>
        <v>15120.853866593781</v>
      </c>
      <c r="I16" s="8"/>
      <c r="M16" s="8"/>
    </row>
    <row r="17" spans="1:16" x14ac:dyDescent="0.25">
      <c r="A17" s="1" t="s">
        <v>13</v>
      </c>
      <c r="D17" s="8">
        <f>SUM((D5-B4)+(D6-B4)+(D7-B4)+(D8-B4))</f>
        <v>7650.1812230149662</v>
      </c>
      <c r="F17" s="8">
        <f>SUM((F5-B4)+(F6-B4)+(F7-B4)+(F8-B4))</f>
        <v>30649.070326687521</v>
      </c>
      <c r="G17" s="8"/>
      <c r="H17" s="19">
        <f>SUM(F17-D17)</f>
        <v>22998.889103672554</v>
      </c>
      <c r="I17" s="8"/>
      <c r="K17" s="8"/>
      <c r="M17" s="8"/>
    </row>
    <row r="18" spans="1:16" x14ac:dyDescent="0.25">
      <c r="A18" s="1" t="s">
        <v>12</v>
      </c>
      <c r="D18" s="8">
        <f>SUM((D5-B4)+(D6-B4)+(D7-B4)+(8)*(D8-B4))</f>
        <v>24763.341763119854</v>
      </c>
      <c r="F18" s="8">
        <f>SUM((F5-B4)+(F6-B4)+(F7-B4)+8*(F8-B4))</f>
        <v>102908.47752634382</v>
      </c>
      <c r="G18" s="8"/>
      <c r="H18" s="19">
        <f>SUM(F18-D18)</f>
        <v>78145.135763223967</v>
      </c>
      <c r="I18" s="8"/>
      <c r="K18" s="8"/>
    </row>
    <row r="19" spans="1:16" x14ac:dyDescent="0.25">
      <c r="K19" s="8"/>
    </row>
    <row r="20" spans="1:16" x14ac:dyDescent="0.25">
      <c r="A20" t="s">
        <v>20</v>
      </c>
      <c r="K20" s="8"/>
    </row>
    <row r="25" spans="1:16" x14ac:dyDescent="0.25">
      <c r="D25" s="6"/>
    </row>
    <row r="26" spans="1:16" x14ac:dyDescent="0.25">
      <c r="D26" s="6"/>
    </row>
    <row r="29" spans="1:16" x14ac:dyDescent="0.25">
      <c r="D29" s="2"/>
      <c r="F29" s="12"/>
      <c r="G29" s="12"/>
      <c r="H29" s="12"/>
      <c r="I29" s="12"/>
    </row>
    <row r="30" spans="1:16" x14ac:dyDescent="0.25">
      <c r="D30" s="6"/>
      <c r="P30" s="2"/>
    </row>
    <row r="31" spans="1:16" x14ac:dyDescent="0.25">
      <c r="D31" s="7"/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0b0f69b2-48a3-41c3-8376-797e288adb4a}" enabled="1" method="Standard" siteId="{9ed55846-8a81-4246-acd8-b1a01abfc0d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GoC / GdC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Snider, James David Alexander JDA [ON]</dc:creator>
  <cp:lastModifiedBy>Sandy Snider</cp:lastModifiedBy>
  <dcterms:created xsi:type="dcterms:W3CDTF">2023-04-17T18:57:49Z</dcterms:created>
  <dcterms:modified xsi:type="dcterms:W3CDTF">2026-10-07T20:00:55Z</dcterms:modified>
</cp:coreProperties>
</file>