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snid\Desktop\"/>
    </mc:Choice>
  </mc:AlternateContent>
  <xr:revisionPtr revIDLastSave="0" documentId="13_ncr:1_{68A19ACD-5F4E-4E05-AF5B-5EFDF01695AC}" xr6:coauthVersionLast="47" xr6:coauthVersionMax="47" xr10:uidLastSave="{00000000-0000-0000-0000-000000000000}"/>
  <bookViews>
    <workbookView xWindow="4410" yWindow="3405" windowWidth="21600" windowHeight="112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9" i="1" l="1"/>
  <c r="D30" i="1" s="1"/>
  <c r="K5" i="1" l="1"/>
  <c r="J10" i="1"/>
  <c r="D5" i="1"/>
  <c r="C10" i="1"/>
  <c r="K6" i="1" l="1"/>
  <c r="K14" i="1" s="1"/>
  <c r="D6" i="1"/>
  <c r="D14" i="1" s="1"/>
  <c r="K7" i="1" l="1"/>
  <c r="K15" i="1" s="1"/>
  <c r="K10" i="1" l="1"/>
  <c r="K16" i="1"/>
  <c r="D7" i="1"/>
  <c r="G10" i="1"/>
  <c r="E10" i="1"/>
  <c r="D8" i="1" l="1"/>
  <c r="D10" i="1" s="1"/>
  <c r="D15" i="1"/>
  <c r="D16" i="1"/>
  <c r="I5" i="1"/>
  <c r="I6" i="1" s="1"/>
  <c r="I7" i="1" s="1"/>
  <c r="I8" i="1" s="1"/>
  <c r="F5" i="1"/>
  <c r="I10" i="1" l="1"/>
  <c r="F6" i="1"/>
  <c r="F7" i="1" s="1"/>
  <c r="F10" i="1" s="1"/>
  <c r="I14" i="1" l="1"/>
  <c r="F14" i="1"/>
  <c r="I15" i="1"/>
  <c r="I19" i="1" s="1"/>
  <c r="D25" i="1" s="1"/>
  <c r="I16" i="1"/>
  <c r="I20" i="1" s="1"/>
  <c r="D26" i="1"/>
  <c r="F15" i="1"/>
  <c r="F16" i="1"/>
</calcChain>
</file>

<file path=xl/sharedStrings.xml><?xml version="1.0" encoding="utf-8"?>
<sst xmlns="http://schemas.openxmlformats.org/spreadsheetml/2006/main" count="22" uniqueCount="22">
  <si>
    <t>PIC</t>
  </si>
  <si>
    <t>Totals</t>
  </si>
  <si>
    <t>TB Pre-strike</t>
  </si>
  <si>
    <t>Tentative agreement</t>
  </si>
  <si>
    <t>PSAC Pre-strike</t>
  </si>
  <si>
    <t>Extra Back pay</t>
  </si>
  <si>
    <t>If rate not corrected until Dec</t>
  </si>
  <si>
    <t>If rate corrected by Sept</t>
  </si>
  <si>
    <t>Cost of 8 days after $125 daily strike pay:</t>
  </si>
  <si>
    <t>Input your current</t>
  </si>
  <si>
    <t>Costs:</t>
  </si>
  <si>
    <t>Your approximate current net daily pay:</t>
  </si>
  <si>
    <t>With Local top up to full net:</t>
  </si>
  <si>
    <t>annual salary here:</t>
  </si>
  <si>
    <t>Backpay Approximations:</t>
  </si>
  <si>
    <t>If rate currented by June</t>
  </si>
  <si>
    <t>(These depend on when our pay rates are updated)</t>
  </si>
  <si>
    <t>(September)</t>
  </si>
  <si>
    <t>Extra Annual Salary (June 23 onward)</t>
  </si>
  <si>
    <t>Difference:</t>
  </si>
  <si>
    <t>One time payment:</t>
  </si>
  <si>
    <t>&lt;= You can input your actual net daily pay (one 10th of  your biweekly deposit) here if the estimated number is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</si>
</sst>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_);[Red]\(&quot;$&quot;#,##0\)"/>
    <numFmt numFmtId="165" formatCode="_(&quot;$&quot;* #,##0.00_);_(&quot;$&quot;* \(#,##0.00\);_(&quot;$&quot;* &quot;-&quot;??_);_(@_)"/>
    <numFmt numFmtId="166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">
    <xf numFmtId="0" fontId="0" fillId="0" borderId="0" xfId="0"/>
    <xf numFmtId="17" fontId="0" fillId="0" borderId="0" xfId="0" applyNumberFormat="1"/>
    <xf numFmtId="166" fontId="0" fillId="0" borderId="0" xfId="2" applyNumberFormat="1" applyFont="1"/>
    <xf numFmtId="165" fontId="0" fillId="0" borderId="0" xfId="1" applyFont="1"/>
    <xf numFmtId="10" fontId="0" fillId="0" borderId="0" xfId="2" applyNumberFormat="1" applyFont="1"/>
    <xf numFmtId="166" fontId="0" fillId="0" borderId="0" xfId="0" applyNumberFormat="1"/>
    <xf numFmtId="10" fontId="0" fillId="0" borderId="0" xfId="0" applyNumberFormat="1"/>
    <xf numFmtId="165" fontId="0" fillId="2" borderId="0" xfId="1" applyFont="1" applyFill="1"/>
    <xf numFmtId="0" fontId="0" fillId="2" borderId="0" xfId="0" applyFill="1"/>
    <xf numFmtId="10" fontId="0" fillId="2" borderId="0" xfId="2" applyNumberFormat="1" applyFont="1" applyFill="1"/>
    <xf numFmtId="165" fontId="0" fillId="0" borderId="0" xfId="0" applyNumberFormat="1"/>
    <xf numFmtId="164" fontId="0" fillId="0" borderId="0" xfId="0" applyNumberFormat="1"/>
    <xf numFmtId="165" fontId="0" fillId="0" borderId="0" xfId="1" applyFont="1" applyFill="1"/>
    <xf numFmtId="0" fontId="2" fillId="0" borderId="0" xfId="0" applyFont="1" applyAlignment="1">
      <alignment horizontal="center"/>
    </xf>
    <xf numFmtId="0" fontId="0" fillId="3" borderId="0" xfId="0" applyFill="1"/>
    <xf numFmtId="165" fontId="0" fillId="3" borderId="0" xfId="1" applyFont="1" applyFill="1"/>
    <xf numFmtId="0" fontId="0" fillId="4" borderId="1" xfId="0" applyFill="1" applyBorder="1" applyAlignment="1">
      <alignment horizontal="center"/>
    </xf>
    <xf numFmtId="0" fontId="3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tabSelected="1" workbookViewId="0">
      <selection activeCell="B5" sqref="B5"/>
    </sheetView>
  </sheetViews>
  <sheetFormatPr defaultRowHeight="15" x14ac:dyDescent="0.25"/>
  <cols>
    <col min="1" max="1" width="13.42578125" customWidth="1"/>
    <col min="2" max="2" width="18" customWidth="1"/>
    <col min="3" max="3" width="10.5703125" bestFit="1" customWidth="1"/>
    <col min="4" max="4" width="12" customWidth="1"/>
    <col min="6" max="6" width="11.5703125" bestFit="1" customWidth="1"/>
    <col min="7" max="8" width="9.140625" customWidth="1"/>
    <col min="9" max="9" width="11.5703125" style="3" bestFit="1" customWidth="1"/>
    <col min="11" max="11" width="13.85546875" customWidth="1"/>
  </cols>
  <sheetData>
    <row r="1" spans="1:11" x14ac:dyDescent="0.25">
      <c r="C1" s="14" t="s">
        <v>2</v>
      </c>
      <c r="D1" s="14"/>
      <c r="E1" t="s">
        <v>0</v>
      </c>
      <c r="G1" s="8" t="s">
        <v>3</v>
      </c>
      <c r="H1" s="8"/>
      <c r="I1" s="7"/>
      <c r="K1" t="s">
        <v>4</v>
      </c>
    </row>
    <row r="2" spans="1:11" x14ac:dyDescent="0.25">
      <c r="B2" s="13" t="s">
        <v>9</v>
      </c>
    </row>
    <row r="3" spans="1:11" ht="15.75" thickBot="1" x14ac:dyDescent="0.3">
      <c r="B3" s="13" t="s">
        <v>13</v>
      </c>
    </row>
    <row r="4" spans="1:11" ht="15.75" thickBot="1" x14ac:dyDescent="0.3">
      <c r="A4" s="1">
        <v>43983</v>
      </c>
      <c r="B4" s="16">
        <v>0</v>
      </c>
    </row>
    <row r="5" spans="1:11" x14ac:dyDescent="0.25">
      <c r="A5" s="1">
        <v>44348</v>
      </c>
      <c r="C5" s="4">
        <v>1.4999999999999999E-2</v>
      </c>
      <c r="D5" s="3">
        <f>SUM(B4+C5*B4)</f>
        <v>0</v>
      </c>
      <c r="E5" s="2">
        <v>1.4999999999999999E-2</v>
      </c>
      <c r="F5" s="3">
        <f>SUM(B4+E5*B4)</f>
        <v>0</v>
      </c>
      <c r="G5" s="9">
        <v>1.4999999999999999E-2</v>
      </c>
      <c r="H5" s="9"/>
      <c r="I5" s="7">
        <f>SUM(B4+G5*B4)</f>
        <v>0</v>
      </c>
      <c r="J5" s="2">
        <v>4.4999999999999998E-2</v>
      </c>
      <c r="K5" s="3">
        <f>SUM(B4+J5*B4)</f>
        <v>0</v>
      </c>
    </row>
    <row r="6" spans="1:11" x14ac:dyDescent="0.25">
      <c r="A6" s="1">
        <v>44713</v>
      </c>
      <c r="C6" s="4">
        <v>0.02</v>
      </c>
      <c r="D6" s="3">
        <f>SUM(D5+C6*D5)</f>
        <v>0</v>
      </c>
      <c r="E6" s="2">
        <v>4.4999999999999998E-2</v>
      </c>
      <c r="F6" s="3">
        <f>SUM(F5+E6*F5)</f>
        <v>0</v>
      </c>
      <c r="G6" s="9">
        <v>3.5000000000000003E-2</v>
      </c>
      <c r="H6" s="9">
        <v>1.2500000000000001E-2</v>
      </c>
      <c r="I6" s="7">
        <f>SUM((I5+G6*I5)*(1+H6))</f>
        <v>0</v>
      </c>
      <c r="J6" s="2">
        <v>4.4999999999999998E-2</v>
      </c>
      <c r="K6" s="3">
        <f>SUM(K5+J6*K5)</f>
        <v>0</v>
      </c>
    </row>
    <row r="7" spans="1:11" x14ac:dyDescent="0.25">
      <c r="A7" s="1">
        <v>45078</v>
      </c>
      <c r="C7" s="4">
        <v>1.7500000000000002E-2</v>
      </c>
      <c r="D7" s="3">
        <f>SUM(D6+C7*D6)</f>
        <v>0</v>
      </c>
      <c r="E7" s="2">
        <v>0.03</v>
      </c>
      <c r="F7" s="3">
        <f>SUM(F6+E7*F6)</f>
        <v>0</v>
      </c>
      <c r="G7" s="9">
        <v>0.03</v>
      </c>
      <c r="H7" s="9">
        <v>5.0000000000000001E-3</v>
      </c>
      <c r="I7" s="7">
        <f>SUM((I6+G7*I6)*(1+H7))</f>
        <v>0</v>
      </c>
      <c r="J7" s="2">
        <v>4.4999999999999998E-2</v>
      </c>
      <c r="K7" s="3">
        <f>SUM(K6+J7*K6)</f>
        <v>0</v>
      </c>
    </row>
    <row r="8" spans="1:11" x14ac:dyDescent="0.25">
      <c r="A8" s="1">
        <v>45444</v>
      </c>
      <c r="C8" s="4">
        <v>1.4999999999999999E-2</v>
      </c>
      <c r="D8" s="3">
        <f>SUM(D7+C8*D7)</f>
        <v>0</v>
      </c>
      <c r="G8" s="9">
        <v>0.02</v>
      </c>
      <c r="H8" s="9">
        <v>2.5000000000000001E-3</v>
      </c>
      <c r="I8" s="7">
        <f>SUM((I7+G8*I7)*(1+H8))</f>
        <v>0</v>
      </c>
    </row>
    <row r="9" spans="1:11" x14ac:dyDescent="0.25">
      <c r="A9" s="1"/>
      <c r="G9" s="4"/>
      <c r="H9" s="4"/>
    </row>
    <row r="10" spans="1:11" x14ac:dyDescent="0.25">
      <c r="A10" s="1" t="s">
        <v>1</v>
      </c>
      <c r="C10" s="6">
        <f>SUM(C5:C8)</f>
        <v>6.7500000000000004E-2</v>
      </c>
      <c r="D10" s="4" t="e">
        <f>SUM((D8/B4)-1)</f>
        <v>#DIV/0!</v>
      </c>
      <c r="E10" s="5">
        <f>SUM(E5:E7)</f>
        <v>0.09</v>
      </c>
      <c r="F10" s="4" t="e">
        <f>SUM((F7/B4)-1)</f>
        <v>#DIV/0!</v>
      </c>
      <c r="G10" s="9">
        <f>SUM(G5:G8)</f>
        <v>0.1</v>
      </c>
      <c r="H10" s="9"/>
      <c r="I10" s="9" t="e">
        <f>SUM((I8/B4)-1)</f>
        <v>#DIV/0!</v>
      </c>
      <c r="J10" s="5">
        <f>SUM(J5:J7)</f>
        <v>0.13500000000000001</v>
      </c>
      <c r="K10" s="4" t="e">
        <f>SUM((K7/B4)-1)</f>
        <v>#DIV/0!</v>
      </c>
    </row>
    <row r="12" spans="1:11" x14ac:dyDescent="0.25">
      <c r="A12" t="s">
        <v>14</v>
      </c>
      <c r="C12" t="s">
        <v>16</v>
      </c>
    </row>
    <row r="14" spans="1:11" x14ac:dyDescent="0.25">
      <c r="A14" t="s">
        <v>15</v>
      </c>
      <c r="D14" s="12">
        <f>SUM((D5-B4)+(D6-B4))</f>
        <v>0</v>
      </c>
      <c r="F14" s="12">
        <f>SUM((F5-B4)+(F6-B4))</f>
        <v>0</v>
      </c>
      <c r="I14" s="12">
        <f>SUM((I5-B4)+(I6-B4))</f>
        <v>0</v>
      </c>
      <c r="K14" s="12">
        <f>SUM((K5-B4)+(K6-B4))</f>
        <v>0</v>
      </c>
    </row>
    <row r="15" spans="1:11" x14ac:dyDescent="0.25">
      <c r="A15" t="s">
        <v>7</v>
      </c>
      <c r="D15" s="15">
        <f>SUM((D5-B4)+(D6-B4)+0.25*(D7-B4))</f>
        <v>0</v>
      </c>
      <c r="F15" s="3">
        <f>SUM((F5-B4)+(F6-B4)+0.25*(F7-B4))</f>
        <v>0</v>
      </c>
      <c r="I15" s="7">
        <f>SUM((I5-B4)+(I6-B4)+0.25*(I7-B4))</f>
        <v>0</v>
      </c>
      <c r="K15" s="3">
        <f>SUM((K5-B4)+(K6-B4)+0.25*(K7-B4))</f>
        <v>0</v>
      </c>
    </row>
    <row r="16" spans="1:11" x14ac:dyDescent="0.25">
      <c r="A16" t="s">
        <v>6</v>
      </c>
      <c r="D16" s="12">
        <f>SUM((D5-B4)+(D6-B4)+0.5*(D7-B4))</f>
        <v>0</v>
      </c>
      <c r="F16" s="3">
        <f>SUM((F5-B4)+(F6-B4)+0.5*(F7-B4))</f>
        <v>0</v>
      </c>
      <c r="I16" s="12">
        <f>SUM((I5-B4)+(I6-B4)+0.5*(I7-B4))</f>
        <v>0</v>
      </c>
      <c r="K16" s="3">
        <f>SUM((K5-B4)+(K6-B4)+0.5*(K7-B4))</f>
        <v>0</v>
      </c>
    </row>
    <row r="17" spans="1:14" x14ac:dyDescent="0.25">
      <c r="A17" s="1"/>
      <c r="D17" s="12"/>
      <c r="F17" s="3"/>
      <c r="I17" s="12"/>
      <c r="K17" s="3"/>
    </row>
    <row r="18" spans="1:14" x14ac:dyDescent="0.25">
      <c r="A18" t="s">
        <v>20</v>
      </c>
      <c r="I18" s="7">
        <v>2500</v>
      </c>
    </row>
    <row r="19" spans="1:14" x14ac:dyDescent="0.25">
      <c r="I19" s="7">
        <f>SUM(I15+I18)</f>
        <v>2500</v>
      </c>
    </row>
    <row r="20" spans="1:14" x14ac:dyDescent="0.25">
      <c r="I20" s="12">
        <f>SUM(I16:I18)</f>
        <v>2500</v>
      </c>
    </row>
    <row r="24" spans="1:14" x14ac:dyDescent="0.25">
      <c r="A24" t="s">
        <v>19</v>
      </c>
    </row>
    <row r="25" spans="1:14" x14ac:dyDescent="0.25">
      <c r="A25" t="s">
        <v>5</v>
      </c>
      <c r="B25" t="s">
        <v>17</v>
      </c>
      <c r="D25" s="10">
        <f>SUM(I19-D15)</f>
        <v>2500</v>
      </c>
    </row>
    <row r="26" spans="1:14" x14ac:dyDescent="0.25">
      <c r="A26" t="s">
        <v>18</v>
      </c>
      <c r="D26" s="10">
        <f>SUM(I7-D7)</f>
        <v>0</v>
      </c>
    </row>
    <row r="28" spans="1:14" x14ac:dyDescent="0.25">
      <c r="A28" t="s">
        <v>10</v>
      </c>
    </row>
    <row r="29" spans="1:14" x14ac:dyDescent="0.25">
      <c r="A29" t="s">
        <v>11</v>
      </c>
      <c r="D29" s="3">
        <f>SUM(B4*0.00252287)</f>
        <v>0</v>
      </c>
      <c r="F29" s="17" t="s">
        <v>21</v>
      </c>
    </row>
    <row r="30" spans="1:14" x14ac:dyDescent="0.25">
      <c r="A30" t="s">
        <v>8</v>
      </c>
      <c r="D30" s="10">
        <f>SUM(8*(D29-125))</f>
        <v>-1000</v>
      </c>
      <c r="N30" s="3"/>
    </row>
    <row r="31" spans="1:14" x14ac:dyDescent="0.25">
      <c r="A31" t="s">
        <v>12</v>
      </c>
      <c r="D31" s="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GoC / GdC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Snider, James David Alexander JDA [ON]</dc:creator>
  <cp:lastModifiedBy>Sandy Snider</cp:lastModifiedBy>
  <dcterms:created xsi:type="dcterms:W3CDTF">2023-04-17T18:57:49Z</dcterms:created>
  <dcterms:modified xsi:type="dcterms:W3CDTF">2023-05-11T22:01:57Z</dcterms:modified>
</cp:coreProperties>
</file>